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 filterPrivacy="1"/>
  <xr:revisionPtr revIDLastSave="3" documentId="13_ncr:1_{91E83420-16D8-4DEA-9416-EE220544DCF5}" xr6:coauthVersionLast="47" xr6:coauthVersionMax="47" xr10:uidLastSave="{8582C946-4DE0-4AD4-85EE-43BA2ECDA0FA}"/>
  <bookViews>
    <workbookView xWindow="-108" yWindow="-108" windowWidth="23256" windowHeight="12576" xr2:uid="{00000000-000D-0000-FFFF-FFFF00000000}"/>
  </bookViews>
  <sheets>
    <sheet name="Matryca ryzyka" sheetId="1" r:id="rId1"/>
    <sheet name="listy" sheetId="2" state="hidden" r:id="rId2"/>
  </sheets>
  <definedNames>
    <definedName name="_xlnm.Print_Area" localSheetId="0">'Matryca ryzyka'!$A$1:$D$57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6" i="1"/>
  <c r="D24" i="1"/>
  <c r="C21" i="1" l="1"/>
  <c r="K8" i="2" l="1"/>
  <c r="D31" i="1"/>
  <c r="D25" i="1" l="1"/>
  <c r="D29" i="1" l="1"/>
  <c r="D27" i="1"/>
  <c r="D32" i="1" l="1"/>
  <c r="D28" i="1"/>
  <c r="D23" i="1" l="1"/>
  <c r="D33" i="1" l="1"/>
  <c r="D34" i="1" s="1"/>
</calcChain>
</file>

<file path=xl/sharedStrings.xml><?xml version="1.0" encoding="utf-8"?>
<sst xmlns="http://schemas.openxmlformats.org/spreadsheetml/2006/main" count="67" uniqueCount="56">
  <si>
    <r>
      <t>Matryca ryzyka (</t>
    </r>
    <r>
      <rPr>
        <b/>
        <sz val="16"/>
        <color theme="1"/>
        <rFont val="Arial"/>
        <family val="2"/>
        <charset val="238"/>
      </rPr>
      <t>wersja 4)</t>
    </r>
  </si>
  <si>
    <r>
      <t xml:space="preserve">dla zamówienia wszczętego </t>
    </r>
    <r>
      <rPr>
        <b/>
        <sz val="16"/>
        <color rgb="FFFF0000"/>
        <rFont val="Arial"/>
        <family val="2"/>
        <charset val="238"/>
      </rPr>
      <t>przed dniem</t>
    </r>
    <r>
      <rPr>
        <b/>
        <sz val="16"/>
        <color rgb="FF000000"/>
        <rFont val="Arial"/>
        <family val="2"/>
        <charset val="238"/>
      </rPr>
      <t xml:space="preserve"> 25 marca 2025 roku
</t>
    </r>
    <r>
      <rPr>
        <b/>
        <sz val="14"/>
        <color rgb="FF000000"/>
        <rFont val="Arial"/>
        <family val="2"/>
        <charset val="238"/>
      </rPr>
      <t xml:space="preserve">- o wartości powyżej 50.000,00 zł netto, udzielonego przez podmiot zobowiązany do stosowania ustawy Prawo zamówień publicznych (do progów stosowania ustawy)
- o wartości powyżej 50.000,00 zł netto, udzielonego przez podmiot, który nie podlega ustawie Prawo zamówień publicznych (dalej Pzp)
wypełnij tylko jeśli wydatki z zamówienia stanowią wydatki kwalifikowalne w projekcie (instrukcja obok) 
</t>
    </r>
  </si>
  <si>
    <r>
      <t xml:space="preserve">dla zamówienia wszczętego </t>
    </r>
    <r>
      <rPr>
        <b/>
        <sz val="16"/>
        <color rgb="FFFF0000"/>
        <rFont val="Arial"/>
        <family val="2"/>
        <charset val="238"/>
      </rPr>
      <t>od dnia</t>
    </r>
    <r>
      <rPr>
        <b/>
        <sz val="16"/>
        <color rgb="FF000000"/>
        <rFont val="Arial"/>
        <family val="2"/>
        <charset val="238"/>
      </rPr>
      <t xml:space="preserve"> 25 marca 2025 roku
</t>
    </r>
    <r>
      <rPr>
        <b/>
        <sz val="14"/>
        <color rgb="FF000000"/>
        <rFont val="Arial"/>
        <family val="2"/>
        <charset val="238"/>
      </rPr>
      <t xml:space="preserve">- o wartości powyżej 80.000,00 zł netto, udzielonego przez podmiot zobowiązany do stosowania ustawy Prawo zamówień publicznych (do progów stosowania ustawy)
- o wartości powyżej 80.000,00 zł netto, udzielonego przez podmiot, który nie podlega ustawie Prawo zamówień publicznych (dalej Pzp)
wypełnij tylko jeśli wydatki z zamówienia stanowią wydatki kwalifikowalne w projekcie (instrukcja obok) 
</t>
    </r>
  </si>
  <si>
    <t>Data sporządzenia:</t>
  </si>
  <si>
    <t>Metryka zamówienia</t>
  </si>
  <si>
    <t>BENEFICJENT</t>
  </si>
  <si>
    <t>NAZWA PROJEKTU</t>
  </si>
  <si>
    <t>NUMER PROJEKTU</t>
  </si>
  <si>
    <t>NUMER OGŁOSZENIA O ZAMÓWIENIU</t>
  </si>
  <si>
    <t>WARTOŚĆ SZACUNKOWA ZAMÓWIENIA NETTO</t>
  </si>
  <si>
    <t>NUMER KONTRAKTU/KONTRAKTÓW ZAWARTYCH W WYNIKU POSTĘPOWANIA</t>
  </si>
  <si>
    <t>NUMER WNIOSKU O PŁATNOŚĆ, W KTÓRYM WYKAZANO WYDATKI Z ZAMÓWIENIA</t>
  </si>
  <si>
    <t>CZY WYDATKI Z ZAMÓWIENIA BĘDĄ REFUNDOWANE W INNYM PROJEKCIE?</t>
  </si>
  <si>
    <t xml:space="preserve">Matryca ryzyka dla zamówienia </t>
  </si>
  <si>
    <t>Lp.</t>
  </si>
  <si>
    <t>PYTANIE</t>
  </si>
  <si>
    <t>ODPOWIEDŹ</t>
  </si>
  <si>
    <t>PUNKTY</t>
  </si>
  <si>
    <t>Czy Zamawiający zobowiązany jest do stosowania ustawy Prawo zamówień publicznych?</t>
  </si>
  <si>
    <t>Jakiego rodzaju zamawiającym jesteś?</t>
  </si>
  <si>
    <t>Kto przeprowadził postępowanie o udzielenie zamówienia? Beneficjent czy Realizator?</t>
  </si>
  <si>
    <t>Czy zapytanie ofertowe zostało zamieszczone w Bazie konkurencyjności?</t>
  </si>
  <si>
    <t>Czy w trakcie postępowania zmieniono zapytanie ofertowe?</t>
  </si>
  <si>
    <t>Czy w trakcie postępowania wydłużono termin składania ofert?</t>
  </si>
  <si>
    <t>Ile złożono ofert do upływu terminu na ich składanie?</t>
  </si>
  <si>
    <t>Jaka jest suma wartości kontraktów brutto zawartych w wyniku postępowania?</t>
  </si>
  <si>
    <t>Czy zmieniono wartość kontraktu zawartego w wyniku postępowania?</t>
  </si>
  <si>
    <t>Czy wydłużono termin realizacji kontraktu?</t>
  </si>
  <si>
    <t>SUMA PUNKTÓW</t>
  </si>
  <si>
    <t>POZIOM RYZYKA</t>
  </si>
  <si>
    <t>Oświadczam, że:</t>
  </si>
  <si>
    <t>w systemie CST2021 do przesłanego zamówienia oprócz matrycy dołączyłem/am:</t>
  </si>
  <si>
    <t>protokół z postępowania, o którym mowa w sekcji 3.2.2 pkt 22 Wytycznych dotyczących kwalifikowalności wydatków na lata 2021-2027 (wytyczne) lub inny dokument podpisany przez Zamawiającego, który zawiera dane wskazane w matrycy,</t>
  </si>
  <si>
    <t>konktrakt (kontrakty) zawarty w wyniku postępowania,</t>
  </si>
  <si>
    <t>wyniki kontroli innych podmiotów niż IZ o ile zostały przeprowadzone,</t>
  </si>
  <si>
    <t>w module kontakty, w systemie LSI2021 zamieściełem/am wszystkie dane osoby sporządzającej matryce.</t>
  </si>
  <si>
    <t xml:space="preserve">jestem świadomy odpowiedzialności karnej wynikającej z art. 297 ustawy z dnia 6 czerwca 1997 r. Kodeks karny, dotyczącej poświadczania nieprawdy co do okoliczności mającej znaczenie prawne. </t>
  </si>
  <si>
    <t>UWAGA: Jeżeli poziom ryzyka jest WYSOKI w systemie CST2021 do przesłanego zamówienia należy dołączyć kompletną dokumentację zamówienia. Przykładowy wykaz dokumentów przedstawiono w Przewodniku dla beneficjentów FE SL 2021-2027.</t>
  </si>
  <si>
    <t>Sporządził:</t>
  </si>
  <si>
    <t>Podpis osoby upoważnionej do reprezentowania Beneficjenta:</t>
  </si>
  <si>
    <t>Progi unijne</t>
  </si>
  <si>
    <t>Podmiot prowadzący postępowanie</t>
  </si>
  <si>
    <t>zapytanie w Bazie</t>
  </si>
  <si>
    <t>Stosowanie ustawy</t>
  </si>
  <si>
    <t>Czy zmiany ogłoszenia, SWZ</t>
  </si>
  <si>
    <t>Czy zmiana TSO</t>
  </si>
  <si>
    <t>TAK</t>
  </si>
  <si>
    <t>Beneficjent</t>
  </si>
  <si>
    <t xml:space="preserve">TAK </t>
  </si>
  <si>
    <t>NIE</t>
  </si>
  <si>
    <t>Realizator</t>
  </si>
  <si>
    <t>Rodzaj zamawiającego pblicznego</t>
  </si>
  <si>
    <t>Zmiana umowy - kasa</t>
  </si>
  <si>
    <t>Zmiana umowy termin</t>
  </si>
  <si>
    <t>Jednostki samorządu terytorialnego</t>
  </si>
  <si>
    <t>Pozostali Zamawiający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</si>
</sst>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2" borderId="1">
      <alignment horizontal="center" vertical="center" wrapText="1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2" fillId="2" borderId="1" xfId="1" applyNumberForma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" fontId="2" fillId="2" borderId="1" xfId="1" applyNumberFormat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hidden="1"/>
    </xf>
    <xf numFmtId="3" fontId="2" fillId="2" borderId="1" xfId="1" applyNumberForma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49" fontId="2" fillId="2" borderId="1" xfId="1" applyNumberFormat="1" applyProtection="1">
      <alignment horizontal="center" vertical="center" wrapText="1"/>
      <protection locked="0"/>
    </xf>
    <xf numFmtId="164" fontId="2" fillId="2" borderId="1" xfId="1" applyProtection="1">
      <alignment horizontal="center" vertical="center" wrapText="1"/>
      <protection locked="0"/>
    </xf>
    <xf numFmtId="4" fontId="2" fillId="2" borderId="1" xfId="1" applyNumberForma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164" fontId="2" fillId="2" borderId="1" xfId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 applyProtection="1">
      <alignment vertical="center"/>
      <protection locked="0"/>
    </xf>
    <xf numFmtId="164" fontId="2" fillId="2" borderId="2" xfId="1" applyBorder="1" applyAlignment="1" applyProtection="1">
      <alignment vertical="center" wrapText="1"/>
      <protection locked="0"/>
    </xf>
    <xf numFmtId="164" fontId="2" fillId="2" borderId="4" xfId="1" applyBorder="1" applyAlignment="1" applyProtection="1">
      <alignment vertical="center" wrapText="1"/>
      <protection locked="0"/>
    </xf>
    <xf numFmtId="49" fontId="2" fillId="2" borderId="4" xfId="1" applyNumberFormat="1" applyBorder="1" applyAlignment="1" applyProtection="1">
      <alignment vertical="center" wrapText="1"/>
      <protection locked="0"/>
    </xf>
    <xf numFmtId="4" fontId="2" fillId="2" borderId="4" xfId="1" applyNumberFormat="1" applyBorder="1" applyAlignment="1" applyProtection="1">
      <alignment vertical="center" wrapText="1"/>
      <protection locked="0"/>
    </xf>
    <xf numFmtId="49" fontId="2" fillId="2" borderId="2" xfId="1" applyNumberFormat="1" applyBorder="1" applyAlignment="1" applyProtection="1">
      <alignment vertical="center" wrapText="1"/>
      <protection locked="0"/>
    </xf>
    <xf numFmtId="4" fontId="2" fillId="2" borderId="2" xfId="1" applyNumberFormat="1" applyBorder="1" applyAlignment="1" applyProtection="1">
      <alignment vertical="center" wrapText="1"/>
      <protection locked="0"/>
    </xf>
    <xf numFmtId="49" fontId="2" fillId="2" borderId="1" xfId="1" applyNumberFormat="1" applyProtection="1">
      <alignment horizontal="center" vertical="center" wrapText="1"/>
      <protection hidden="1"/>
    </xf>
    <xf numFmtId="164" fontId="3" fillId="2" borderId="1" xfId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49" fontId="2" fillId="2" borderId="1" xfId="1" applyNumberFormat="1" applyAlignment="1">
      <alignment horizontal="right" vertical="center" wrapText="1"/>
    </xf>
    <xf numFmtId="164" fontId="2" fillId="2" borderId="2" xfId="1" applyBorder="1" applyAlignment="1">
      <alignment horizontal="right" vertical="center" wrapText="1"/>
    </xf>
    <xf numFmtId="164" fontId="2" fillId="2" borderId="3" xfId="1" applyBorder="1" applyAlignment="1">
      <alignment horizontal="right" vertical="center" wrapText="1"/>
    </xf>
    <xf numFmtId="164" fontId="2" fillId="2" borderId="4" xfId="1" applyBorder="1" applyAlignment="1">
      <alignment horizontal="right" vertical="center" wrapText="1"/>
    </xf>
    <xf numFmtId="164" fontId="8" fillId="2" borderId="5" xfId="1" applyFont="1" applyBorder="1" applyAlignment="1">
      <alignment horizontal="left" vertical="center" wrapText="1"/>
    </xf>
    <xf numFmtId="164" fontId="4" fillId="2" borderId="5" xfId="1" applyFont="1" applyBorder="1" applyAlignment="1">
      <alignment horizontal="left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164" fontId="7" fillId="2" borderId="2" xfId="1" applyFont="1" applyBorder="1" applyAlignment="1">
      <alignment horizontal="center" vertical="center" wrapText="1"/>
    </xf>
    <xf numFmtId="164" fontId="7" fillId="2" borderId="3" xfId="1" applyFont="1" applyBorder="1" applyAlignment="1">
      <alignment horizontal="center" vertical="center" wrapText="1"/>
    </xf>
    <xf numFmtId="164" fontId="7" fillId="2" borderId="4" xfId="1" applyFont="1" applyBorder="1" applyAlignment="1">
      <alignment horizontal="center" vertical="center" wrapText="1"/>
    </xf>
    <xf numFmtId="164" fontId="4" fillId="2" borderId="2" xfId="1" applyFont="1" applyBorder="1" applyAlignment="1">
      <alignment horizontal="center" vertical="center" wrapText="1"/>
    </xf>
    <xf numFmtId="164" fontId="4" fillId="2" borderId="4" xfId="1" applyFont="1" applyBorder="1" applyAlignment="1">
      <alignment horizontal="center" vertical="center" wrapText="1"/>
    </xf>
    <xf numFmtId="1" fontId="3" fillId="2" borderId="2" xfId="1" applyNumberFormat="1" applyFont="1" applyBorder="1" applyAlignment="1">
      <alignment horizontal="center" vertical="center" wrapText="1"/>
    </xf>
    <xf numFmtId="1" fontId="3" fillId="2" borderId="4" xfId="1" applyNumberFormat="1" applyFont="1" applyBorder="1" applyAlignment="1">
      <alignment horizontal="center" vertical="center" wrapText="1"/>
    </xf>
  </cellXfs>
  <cellStyles count="2">
    <cellStyle name="Matryca" xfId="1" xr:uid="{00000000-0005-0000-0000-000000000000}"/>
    <cellStyle name="Normalny" xfId="0" builtinId="0"/>
  </cellStyles>
  <dxfs count="27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30480</xdr:rowOff>
        </xdr:from>
        <xdr:to>
          <xdr:col>3</xdr:col>
          <xdr:colOff>1440180</xdr:colOff>
          <xdr:row>7</xdr:row>
          <xdr:rowOff>251460</xdr:rowOff>
        </xdr:to>
        <xdr:sp macro="" textlink="">
          <xdr:nvSpPr>
            <xdr:cNvPr id="1031" name="Object 7" descr="Instrukcja wypełniania matrycy. Kliknij dwa razy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ela1" displayName="Tabela1" ref="A2:A4" totalsRowShown="0" headerRowDxfId="26" dataDxfId="25">
  <autoFilter ref="A2:A4" xr:uid="{00000000-0009-0000-0100-00000C000000}"/>
  <tableColumns count="1">
    <tableColumn id="1" xr3:uid="{00000000-0010-0000-0000-000001000000}" name="Progi unijne" dataDxfId="2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abela2" displayName="Tabela2" ref="C2:C4" totalsRowShown="0" headerRowDxfId="23" dataDxfId="22">
  <autoFilter ref="C2:C4" xr:uid="{00000000-0009-0000-0100-00000D000000}"/>
  <tableColumns count="1">
    <tableColumn id="1" xr3:uid="{00000000-0010-0000-0100-000001000000}" name="Podmiot prowadzący postępowanie" dataDxfId="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ela3" displayName="Tabela3" ref="E2:E4" totalsRowShown="0" headerRowDxfId="20" dataDxfId="19">
  <autoFilter ref="E2:E4" xr:uid="{00000000-0009-0000-0100-00000E000000}"/>
  <tableColumns count="1">
    <tableColumn id="1" xr3:uid="{00000000-0010-0000-0200-000001000000}" name="zapytanie w Bazie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3000000}" name="Tabela6" displayName="Tabela6" ref="G2:G4" totalsRowShown="0" headerRowDxfId="17" dataDxfId="16">
  <autoFilter ref="G2:G4" xr:uid="{00000000-0009-0000-0100-00000F000000}"/>
  <tableColumns count="1">
    <tableColumn id="1" xr3:uid="{00000000-0010-0000-0300-000001000000}" name="Stosowanie ustawy" dataDxfId="1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ela9" displayName="Tabela9" ref="I2:I4" totalsRowShown="0" headerRowDxfId="14" dataDxfId="13">
  <autoFilter ref="I2:I4" xr:uid="{00000000-0009-0000-0100-000011000000}"/>
  <tableColumns count="1">
    <tableColumn id="1" xr3:uid="{00000000-0010-0000-0400-000001000000}" name="Czy zmiany ogłoszenia, SWZ" dataDxfId="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5000000}" name="Tabela10" displayName="Tabela10" ref="K2:K4" totalsRowShown="0" headerRowDxfId="11" dataDxfId="10">
  <autoFilter ref="K2:K4" xr:uid="{00000000-0009-0000-0100-000012000000}"/>
  <tableColumns count="1">
    <tableColumn id="1" xr3:uid="{00000000-0010-0000-0500-000001000000}" name="Czy zmiana TSO" dataDxfId="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ela12" displayName="Tabela12" ref="A7:A9" totalsRowShown="0" headerRowDxfId="8" dataDxfId="7">
  <autoFilter ref="A7:A9" xr:uid="{00000000-0009-0000-0100-000014000000}"/>
  <tableColumns count="1">
    <tableColumn id="1" xr3:uid="{00000000-0010-0000-0600-000001000000}" name="Zmiana umowy - kasa" dataDxfId="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ela13" displayName="Tabela13" ref="C7:C9" totalsRowShown="0" headerRowDxfId="5" dataDxfId="4">
  <autoFilter ref="C7:C9" xr:uid="{00000000-0009-0000-0100-000015000000}"/>
  <tableColumns count="1">
    <tableColumn id="1" xr3:uid="{00000000-0010-0000-0700-000001000000}" name="Zmiana umowy termin" dataDxfId="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ela4" displayName="Tabela4" ref="E6:E8" totalsRowShown="0" headerRowDxfId="2" dataDxfId="1">
  <autoFilter ref="E6:E8" xr:uid="{00000000-0009-0000-0100-000016000000}"/>
  <tableColumns count="1">
    <tableColumn id="1" xr3:uid="{00000000-0010-0000-0800-000001000000}" name="Rodzaj zamawiającego pbliczneg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7"/>
  <sheetViews>
    <sheetView tabSelected="1" topLeftCell="A5" zoomScale="86" zoomScaleNormal="86" zoomScaleSheetLayoutView="70" workbookViewId="0">
      <selection activeCell="C14" sqref="C14"/>
    </sheetView>
  </sheetViews>
  <sheetFormatPr defaultColWidth="0" defaultRowHeight="15" zeroHeight="1"/>
  <cols>
    <col min="1" max="1" width="9.140625" style="1" customWidth="1"/>
    <col min="2" max="2" width="101.5703125" style="1" customWidth="1"/>
    <col min="3" max="3" width="93.5703125" style="1" customWidth="1"/>
    <col min="4" max="4" width="23.85546875" style="1" customWidth="1"/>
    <col min="5" max="16384" width="9.140625" style="1" hidden="1"/>
  </cols>
  <sheetData>
    <row r="1" spans="1:4" hidden="1">
      <c r="A1" s="38"/>
      <c r="B1" s="38"/>
      <c r="C1" s="38"/>
      <c r="D1" s="38"/>
    </row>
    <row r="2" spans="1:4" hidden="1">
      <c r="A2" s="38"/>
      <c r="B2" s="38"/>
      <c r="C2" s="38"/>
      <c r="D2" s="38"/>
    </row>
    <row r="3" spans="1:4" hidden="1">
      <c r="A3" s="38"/>
      <c r="B3" s="38"/>
      <c r="C3" s="38"/>
      <c r="D3" s="38"/>
    </row>
    <row r="4" spans="1:4" hidden="1">
      <c r="A4" s="38"/>
      <c r="B4" s="38"/>
      <c r="C4" s="38"/>
      <c r="D4" s="38"/>
    </row>
    <row r="5" spans="1:4">
      <c r="A5" s="38"/>
      <c r="B5" s="38"/>
      <c r="C5" s="38"/>
      <c r="D5" s="38"/>
    </row>
    <row r="6" spans="1:4" ht="23.25" customHeight="1">
      <c r="A6" s="38"/>
      <c r="B6" s="38"/>
      <c r="C6" s="38"/>
      <c r="D6" s="38"/>
    </row>
    <row r="7" spans="1:4" ht="43.5" customHeight="1">
      <c r="A7" s="45" t="s">
        <v>0</v>
      </c>
      <c r="B7" s="45"/>
      <c r="C7" s="45"/>
      <c r="D7" s="45"/>
    </row>
    <row r="8" spans="1:4" ht="89.25" customHeight="1">
      <c r="A8" s="43" t="s">
        <v>1</v>
      </c>
      <c r="B8" s="44"/>
      <c r="C8" s="44"/>
      <c r="D8" s="44"/>
    </row>
    <row r="9" spans="1:4" ht="89.25" customHeight="1">
      <c r="A9" s="43" t="s">
        <v>2</v>
      </c>
      <c r="B9" s="44"/>
      <c r="C9" s="44"/>
      <c r="D9" s="44"/>
    </row>
    <row r="10" spans="1:4" ht="93" customHeight="1">
      <c r="A10" s="40" t="s">
        <v>3</v>
      </c>
      <c r="B10" s="41"/>
      <c r="C10" s="42"/>
      <c r="D10" s="14"/>
    </row>
    <row r="11" spans="1:4" ht="42.75" customHeight="1">
      <c r="A11" s="46" t="s">
        <v>4</v>
      </c>
      <c r="B11" s="47"/>
      <c r="C11" s="47"/>
      <c r="D11" s="48"/>
    </row>
    <row r="12" spans="1:4" ht="17.45">
      <c r="A12" s="35" t="s">
        <v>5</v>
      </c>
      <c r="B12" s="35"/>
      <c r="C12" s="32"/>
      <c r="D12" s="30"/>
    </row>
    <row r="13" spans="1:4" ht="17.45">
      <c r="A13" s="35" t="s">
        <v>6</v>
      </c>
      <c r="B13" s="35"/>
      <c r="C13" s="32"/>
      <c r="D13" s="30"/>
    </row>
    <row r="14" spans="1:4" ht="18">
      <c r="A14" s="35" t="s">
        <v>7</v>
      </c>
      <c r="B14" s="35"/>
      <c r="C14" s="32"/>
      <c r="D14" s="30"/>
    </row>
    <row r="15" spans="1:4" ht="17.45">
      <c r="A15" s="35" t="s">
        <v>8</v>
      </c>
      <c r="B15" s="35"/>
      <c r="C15" s="32"/>
      <c r="D15" s="30"/>
    </row>
    <row r="16" spans="1:4" ht="17.45">
      <c r="A16" s="35" t="s">
        <v>9</v>
      </c>
      <c r="B16" s="35"/>
      <c r="C16" s="33"/>
      <c r="D16" s="31"/>
    </row>
    <row r="17" spans="1:4" ht="17.45">
      <c r="A17" s="35" t="s">
        <v>10</v>
      </c>
      <c r="B17" s="35"/>
      <c r="C17" s="28"/>
      <c r="D17" s="29"/>
    </row>
    <row r="18" spans="1:4" ht="17.45">
      <c r="A18" s="35" t="s">
        <v>11</v>
      </c>
      <c r="B18" s="35"/>
      <c r="C18" s="32"/>
      <c r="D18" s="29"/>
    </row>
    <row r="19" spans="1:4" ht="17.45">
      <c r="A19" s="35" t="s">
        <v>12</v>
      </c>
      <c r="B19" s="35"/>
      <c r="C19" s="28"/>
      <c r="D19" s="29"/>
    </row>
    <row r="20" spans="1:4" ht="42" customHeight="1"/>
    <row r="21" spans="1:4" ht="24" customHeight="1">
      <c r="A21" s="49" t="s">
        <v>13</v>
      </c>
      <c r="B21" s="50"/>
      <c r="C21" s="51">
        <f>C15</f>
        <v>0</v>
      </c>
      <c r="D21" s="52"/>
    </row>
    <row r="22" spans="1:4" ht="46.15" customHeight="1">
      <c r="A22" s="2" t="s">
        <v>14</v>
      </c>
      <c r="B22" s="2" t="s">
        <v>15</v>
      </c>
      <c r="C22" s="2" t="s">
        <v>16</v>
      </c>
      <c r="D22" s="2" t="s">
        <v>17</v>
      </c>
    </row>
    <row r="23" spans="1:4" ht="46.15" customHeight="1">
      <c r="A23" s="7">
        <v>1</v>
      </c>
      <c r="B23" s="21" t="s">
        <v>18</v>
      </c>
      <c r="C23" s="13"/>
      <c r="D23" s="10">
        <f>IF(C23="NIE",1,0)</f>
        <v>0</v>
      </c>
    </row>
    <row r="24" spans="1:4" ht="46.15" customHeight="1">
      <c r="A24" s="7">
        <v>2</v>
      </c>
      <c r="B24" s="21" t="s">
        <v>19</v>
      </c>
      <c r="C24" s="13"/>
      <c r="D24" s="10" t="str">
        <f>IF(C24="","0",IF(C24="Jednostki samorządu terytorialnego",1,IF(C24="Pozostali zamawiający",3)))</f>
        <v>0</v>
      </c>
    </row>
    <row r="25" spans="1:4" ht="46.15" customHeight="1">
      <c r="A25" s="7">
        <v>3</v>
      </c>
      <c r="B25" s="21" t="s">
        <v>20</v>
      </c>
      <c r="C25" s="13"/>
      <c r="D25" s="10">
        <f>IF(C25="Realizator",1,0)</f>
        <v>0</v>
      </c>
    </row>
    <row r="26" spans="1:4" ht="46.15" customHeight="1">
      <c r="A26" s="7">
        <v>4</v>
      </c>
      <c r="B26" s="21" t="s">
        <v>21</v>
      </c>
      <c r="C26" s="13"/>
      <c r="D26" s="10" t="str">
        <f>IF(C26="","0",IF(C26="TAK",1,IF(C26="NIE",3)))</f>
        <v>0</v>
      </c>
    </row>
    <row r="27" spans="1:4" ht="46.15" customHeight="1">
      <c r="A27" s="7">
        <v>5</v>
      </c>
      <c r="B27" s="21" t="s">
        <v>22</v>
      </c>
      <c r="C27" s="13"/>
      <c r="D27" s="10">
        <f>IF(C27="TAK",1,0)</f>
        <v>0</v>
      </c>
    </row>
    <row r="28" spans="1:4" ht="46.15" customHeight="1">
      <c r="A28" s="7">
        <v>6</v>
      </c>
      <c r="B28" s="21" t="s">
        <v>23</v>
      </c>
      <c r="C28" s="13"/>
      <c r="D28" s="10">
        <f>IF(AND(C27="TAK",C28="NIE"),1,0)</f>
        <v>0</v>
      </c>
    </row>
    <row r="29" spans="1:4" ht="46.15" customHeight="1">
      <c r="A29" s="7">
        <v>7</v>
      </c>
      <c r="B29" s="21" t="s">
        <v>24</v>
      </c>
      <c r="C29" s="9"/>
      <c r="D29" s="10">
        <f>IF(C29=1,2,0)</f>
        <v>0</v>
      </c>
    </row>
    <row r="30" spans="1:4" ht="46.15" customHeight="1">
      <c r="A30" s="7">
        <v>8</v>
      </c>
      <c r="B30" s="21" t="s">
        <v>25</v>
      </c>
      <c r="C30" s="15"/>
      <c r="D30" s="10" t="str">
        <f>IF(C30="","0",IF(C30&lt;=listy!N2,"1",IF('Matryca ryzyka'!C30&lt;=listy!N3,"2",IF('Matryca ryzyka'!C30&gt;=listy!M4,"3"))))</f>
        <v>0</v>
      </c>
    </row>
    <row r="31" spans="1:4" ht="46.15" customHeight="1">
      <c r="A31" s="7">
        <v>9</v>
      </c>
      <c r="B31" s="21" t="s">
        <v>26</v>
      </c>
      <c r="C31" s="13"/>
      <c r="D31" s="10">
        <f>IF(C31="TAK",1,0)</f>
        <v>0</v>
      </c>
    </row>
    <row r="32" spans="1:4" ht="46.15" customHeight="1">
      <c r="A32" s="7">
        <v>10</v>
      </c>
      <c r="B32" s="21" t="s">
        <v>27</v>
      </c>
      <c r="C32" s="13"/>
      <c r="D32" s="10">
        <f>IF(C32="TAK",1,0)</f>
        <v>0</v>
      </c>
    </row>
    <row r="33" spans="1:4" ht="46.15" customHeight="1">
      <c r="A33" s="39" t="s">
        <v>28</v>
      </c>
      <c r="B33" s="39"/>
      <c r="C33" s="39"/>
      <c r="D33" s="11">
        <f>D23+D24+D25+D26+D27+D28+D29+D30+D31+D32</f>
        <v>0</v>
      </c>
    </row>
    <row r="34" spans="1:4" ht="46.15" customHeight="1">
      <c r="A34" s="39" t="s">
        <v>29</v>
      </c>
      <c r="B34" s="39"/>
      <c r="C34" s="39"/>
      <c r="D34" s="34" t="str">
        <f>IF(D33=listy!I8,"",IF(D33&gt;=listy!K9,"WYSOKI",IF('Matryca ryzyka'!D33&lt;listy!K9,"NISKI")))</f>
        <v/>
      </c>
    </row>
    <row r="35" spans="1:4" ht="42.75" customHeight="1">
      <c r="A35" s="6"/>
      <c r="B35" s="5"/>
      <c r="C35" s="4"/>
      <c r="D35" s="4"/>
    </row>
    <row r="36" spans="1:4" ht="30" customHeight="1">
      <c r="A36" s="22"/>
      <c r="B36" s="26" t="s">
        <v>30</v>
      </c>
      <c r="C36" s="24"/>
      <c r="D36" s="22"/>
    </row>
    <row r="37" spans="1:4" ht="42.75" customHeight="1">
      <c r="A37" s="22"/>
      <c r="B37" s="26" t="s">
        <v>31</v>
      </c>
      <c r="C37" s="24"/>
      <c r="D37" s="22"/>
    </row>
    <row r="38" spans="1:4" ht="59.25" customHeight="1">
      <c r="A38" s="22"/>
      <c r="B38" s="37" t="s">
        <v>32</v>
      </c>
      <c r="C38" s="37"/>
      <c r="D38" s="22"/>
    </row>
    <row r="39" spans="1:4" ht="42.75" customHeight="1">
      <c r="A39" s="22"/>
      <c r="B39" s="24" t="s">
        <v>33</v>
      </c>
      <c r="C39" s="25"/>
      <c r="D39" s="22"/>
    </row>
    <row r="40" spans="1:4" ht="42.75" customHeight="1">
      <c r="A40" s="22"/>
      <c r="B40" s="24" t="s">
        <v>34</v>
      </c>
      <c r="C40" s="25"/>
      <c r="D40" s="22"/>
    </row>
    <row r="41" spans="1:4" ht="42.75" customHeight="1">
      <c r="A41" s="22"/>
      <c r="B41" s="24" t="s">
        <v>35</v>
      </c>
      <c r="C41" s="25"/>
      <c r="D41" s="22"/>
    </row>
    <row r="42" spans="1:4" ht="52.5" customHeight="1">
      <c r="A42" s="22"/>
      <c r="B42" s="27" t="s">
        <v>36</v>
      </c>
      <c r="C42" s="23"/>
      <c r="D42" s="22"/>
    </row>
    <row r="43" spans="1:4" ht="9" customHeight="1">
      <c r="A43" s="22"/>
      <c r="B43" s="36"/>
      <c r="C43" s="36"/>
      <c r="D43" s="22"/>
    </row>
    <row r="44" spans="1:4" ht="46.5" customHeight="1">
      <c r="A44" s="22"/>
      <c r="B44" s="36" t="s">
        <v>37</v>
      </c>
      <c r="C44" s="36"/>
      <c r="D44" s="22"/>
    </row>
    <row r="45" spans="1:4" ht="19.149999999999999" customHeight="1">
      <c r="A45" s="6"/>
      <c r="B45" s="22"/>
      <c r="C45" s="22"/>
      <c r="D45" s="4"/>
    </row>
    <row r="46" spans="1:4" ht="19.149999999999999" customHeight="1">
      <c r="A46" s="6"/>
      <c r="B46" s="8" t="s">
        <v>38</v>
      </c>
      <c r="C46" s="12"/>
      <c r="D46" s="4"/>
    </row>
    <row r="47" spans="1:4" ht="19.149999999999999" customHeight="1">
      <c r="A47" s="6"/>
      <c r="B47" s="8"/>
      <c r="C47" s="12"/>
      <c r="D47" s="4"/>
    </row>
    <row r="48" spans="1:4" ht="19.149999999999999" customHeight="1">
      <c r="A48" s="6"/>
      <c r="B48" s="8" t="s">
        <v>39</v>
      </c>
      <c r="C48" s="12"/>
      <c r="D48" s="4"/>
    </row>
    <row r="49" spans="1:4" ht="19.149999999999999" customHeight="1">
      <c r="A49" s="6"/>
      <c r="B49" s="8"/>
      <c r="C49" s="12"/>
      <c r="D49" s="4"/>
    </row>
    <row r="50" spans="1:4" ht="19.149999999999999" customHeight="1">
      <c r="A50" s="6"/>
      <c r="B50" s="8"/>
      <c r="C50" s="12"/>
      <c r="D50" s="4"/>
    </row>
    <row r="51" spans="1:4" ht="30" customHeight="1">
      <c r="B51" s="8"/>
      <c r="C51" s="12"/>
      <c r="D51" s="3"/>
    </row>
    <row r="52" spans="1:4" ht="14.25" hidden="1" customHeight="1">
      <c r="B52" s="3"/>
      <c r="C52" s="3"/>
      <c r="D52" s="3"/>
    </row>
    <row r="53" spans="1:4" ht="14.25" hidden="1" customHeight="1">
      <c r="B53" s="3"/>
      <c r="C53" s="3"/>
      <c r="D53" s="3"/>
    </row>
    <row r="54" spans="1:4" hidden="1">
      <c r="B54" s="3"/>
      <c r="C54" s="3"/>
      <c r="D54" s="3"/>
    </row>
    <row r="55" spans="1:4" hidden="1">
      <c r="B55" s="3"/>
      <c r="C55" s="3"/>
      <c r="D55" s="3"/>
    </row>
    <row r="56" spans="1:4" hidden="1">
      <c r="B56" s="3"/>
      <c r="C56" s="3"/>
      <c r="D56" s="3"/>
    </row>
    <row r="57" spans="1:4">
      <c r="B57" s="3"/>
      <c r="C57" s="3"/>
    </row>
  </sheetData>
  <sheetProtection algorithmName="SHA-512" hashValue="CHLPkT8cVq3bke2ZUwDmx61kTaOMhdgRaekKjFFu4iSzdYRhBZ4PbG8PePWZDt5fqpjyK+yaGP9kA2YkTnkxmA==" saltValue="aVjOB+cvfOleaRbxLdsnSg==" spinCount="100000" sheet="1" objects="1" scenarios="1"/>
  <mergeCells count="21">
    <mergeCell ref="A1:D6"/>
    <mergeCell ref="A33:C33"/>
    <mergeCell ref="A34:C34"/>
    <mergeCell ref="A11:D11"/>
    <mergeCell ref="A10:C10"/>
    <mergeCell ref="A18:B18"/>
    <mergeCell ref="A17:B17"/>
    <mergeCell ref="A19:B19"/>
    <mergeCell ref="A8:D8"/>
    <mergeCell ref="A12:B12"/>
    <mergeCell ref="A13:B13"/>
    <mergeCell ref="A14:B14"/>
    <mergeCell ref="A21:B21"/>
    <mergeCell ref="A7:D7"/>
    <mergeCell ref="A9:D9"/>
    <mergeCell ref="C21:D21"/>
    <mergeCell ref="A16:B16"/>
    <mergeCell ref="A15:B15"/>
    <mergeCell ref="B44:C44"/>
    <mergeCell ref="B38:C38"/>
    <mergeCell ref="B43:C43"/>
  </mergeCells>
  <dataValidations xWindow="1291" yWindow="402" count="13">
    <dataValidation allowBlank="1" showInputMessage="1" showErrorMessage="1" prompt="Wpisz pełną nazwę. Nazwa musi być taka sama jak nazwa Beneficjenta w systemie CST2021. Przy wklejaniu zachowaj formatowanie docelowe." sqref="C12" xr:uid="{00000000-0002-0000-0000-000000000000}"/>
    <dataValidation allowBlank="1" showInputMessage="1" showErrorMessage="1" prompt="Wpisz nazwę projektu z umowy o dofinansowanie/decyzji o dofinansowaniu. Nazwa musi być taka sama jak w systemie CST2021. Przy wklejaniu zachowaj formatowanie docelowe." sqref="C13" xr:uid="{00000000-0002-0000-0000-000001000000}"/>
    <dataValidation allowBlank="1" showInputMessage="1" showErrorMessage="1" promptTitle="Numer projektu" prompt="Wpisz pełny numer projektu. Numer musi być zgodny z numerem w CST2021. Przykład: FESL.02.01-IZ.01-00KK/23. Przy wklejaniu zachowaj formatowanie docelowe." sqref="C14" xr:uid="{00000000-0002-0000-0000-000002000000}"/>
    <dataValidation allowBlank="1" showInputMessage="1" showErrorMessage="1" promptTitle="Numer ogłoszenia" prompt="Wpisz numer ogłoszenia (zapytania) w Bazie Konkurencyjności. Numer musi być zgodny z numerem podanym w systemie CST2021. Przy wklejaniu zachowaj formatowanie docelowe." sqref="C15" xr:uid="{00000000-0002-0000-0000-000003000000}"/>
    <dataValidation allowBlank="1" showInputMessage="1" showErrorMessage="1" promptTitle="Zachowaj formatowanie docelowe!" prompt="Wpisz wartość netto (w PLN) ustaloną przed wszczęciem postępowania. Jeżeli zamówienie było udzielane w częściach lub zamówienie jest udzielane jako część większego zamówienia podaj proszę sumę wartości wszytskich części zamówienia." sqref="C16" xr:uid="{00000000-0002-0000-0000-000004000000}"/>
    <dataValidation allowBlank="1" showInputMessage="1" showErrorMessage="1" promptTitle="Zachowaj formatowanie docelowe" prompt="Jeżeli w ramach postępowania zawarto więcej niż jeden kontrakt wpisz proszę wszystkie numery kontraktów w nastpujący sposób: NUMER PIERWSZEGO KONTRAKTU/NUMER DRUGIEGO KONTRAKTU/NUMER TRZECIEGO KONTRAKTU itd." sqref="C17" xr:uid="{00000000-0002-0000-0000-000005000000}"/>
    <dataValidation allowBlank="1" showInputMessage="1" showErrorMessage="1" prompt="Jeżli wydatki z zamówienia będą refundowane (wydatki kwalifikowalne) w ramach większej ilości projektów wpisz numery tych projektów. Jeżeli zamówienie będzie refundowane tylko w jednym projekcie wpisz nie dotyczy." sqref="C19" xr:uid="{00000000-0002-0000-0000-000006000000}"/>
    <dataValidation type="whole" allowBlank="1" showInputMessage="1" showErrorMessage="1" errorTitle="UWAGA" error="Nie dotyczy przypadków gdy w ogóle nie złożono ofert. Wpisana wartośc nie może być równa &quot;zero&quot;." promptTitle="Ilość złożonych ofert" prompt="Jeżeli zamówienie udzielane w częściach wpisz najniższą ilość ofert/ofert wstępnych/wniosków w ramach którejkolwiek z części. Weź pod uwagę tyko te części, z których wydatki są kwalifikowalne w projekcie." sqref="C29" xr:uid="{00000000-0002-0000-0000-000007000000}">
      <formula1>1</formula1>
      <formula2>100</formula2>
    </dataValidation>
    <dataValidation errorStyle="warning" allowBlank="1" showInputMessage="1" showErrorMessage="1" error="Komórka została sformatowana więc udzielając odpowiedzi nie stosuj innych znaków niż przecinek oddzielający grosze od pełnych złotówek." promptTitle="Wartość kontraktu/kontraktów" prompt="Zsumuj wartości brutto (wartość pierwotna z umowy) wszystkich kontraktów zawartych w wyniku postępowania o udzielenie zamówienia. Zsumuj tylko te kontrakty, z których wydatki są kwalifikowalne w projekcie." sqref="C30" xr:uid="{00000000-0002-0000-0000-000008000000}"/>
    <dataValidation allowBlank="1" showInputMessage="1" showErrorMessage="1" prompt="Wpisz numer wniosku o płatność, w którym po raz pierwszy wykazano wydatki z zamówienia. Nie musi to być pełen numer wniosku z CST2021, ale musi pozwolić na identyfikację wniosku. Przy wklejaniu zachowaj formatowanie docelowe." sqref="C18" xr:uid="{00000000-0002-0000-0000-000009000000}"/>
    <dataValidation allowBlank="1" showInputMessage="1" showErrorMessage="1" prompt="Imię i nazwisko osoby, która sporządziła matrycę" sqref="C46" xr:uid="{E63F9449-DCE0-4788-AA89-4F71136CE26D}"/>
    <dataValidation allowBlank="1" showInputMessage="1" showErrorMessage="1" prompt="Imię i nazwisko osoby, która podpisała matrcyę lub odwzorowanie graficzne podpisu" sqref="C48" xr:uid="{5337E1A2-32E3-4AB7-8E39-8892BEFE0B9B}"/>
    <dataValidation allowBlank="1" showInputMessage="1" showErrorMessage="1" promptTitle="Numer projektu" sqref="D14" xr:uid="{6624921D-5AD4-4728-804E-0CFF9DDBF565}"/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scaleWithDoc="0"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dvAspect="DVASPECT_ICON" shapeId="1031" r:id="rId5">
          <objectPr locked="0" defaultSize="0" autoPict="0" altText="Instrukcja wypełniania matrycy. Kliknij dwa razy." r:id="rId6">
            <anchor moveWithCells="1">
              <from>
                <xdr:col>3</xdr:col>
                <xdr:colOff>83820</xdr:colOff>
                <xdr:row>6</xdr:row>
                <xdr:rowOff>30480</xdr:rowOff>
              </from>
              <to>
                <xdr:col>3</xdr:col>
                <xdr:colOff>1440180</xdr:colOff>
                <xdr:row>7</xdr:row>
                <xdr:rowOff>251460</xdr:rowOff>
              </to>
            </anchor>
          </objectPr>
        </oleObject>
      </mc:Choice>
      <mc:Fallback>
        <oleObject progId="Word.Document.12" dvAspect="DVASPECT_ICON" shapeId="1031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291" yWindow="402" count="8">
        <x14:dataValidation type="list" allowBlank="1" showInputMessage="1" showErrorMessage="1" errorTitle="UWAGA" error="Wybierz proszę z listy rozwijanej. Skorzystaj z podpowiedzi wyświetlanej przy wpisywaniu odpowiedzi." promptTitle="Zamawiający" prompt="Skorzystaj z listy rozwijanej. Zapoznaj się z treścią art. 4, art. 5 oraz art. 6 ustawy z dnia 11 września 2019 r. Prawo zamówień publicznych (Pzp) lub art. 3 ustawy z 29 stycznia 2004 r. Pzp" xr:uid="{00000000-0002-0000-0000-00000B000000}">
          <x14:formula1>
            <xm:f>listy!$G$3:$G$4</xm:f>
          </x14:formula1>
          <xm:sqref>C23</xm:sqref>
        </x14:dataValidation>
        <x14:dataValidation type="list" allowBlank="1" showInputMessage="1" showErrorMessage="1" errorTitle="UWAGA" error="Wybierz z listy rozwijanej." promptTitle="Rodzaj zamawiającego" prompt="Wybierz z listy rozwijanej. Pytanie dotyczy zamawiającego w tym konkretnym zamówieniu, dla którego wypełniasz matrycę. Do wyboru masz dwie możliwości: Jednostka samorządu terytorialnego lub pozostali zamawiający." xr:uid="{00000000-0002-0000-0000-00000C000000}">
          <x14:formula1>
            <xm:f>listy!$E$7:$E$8</xm:f>
          </x14:formula1>
          <xm:sqref>C24</xm:sqref>
        </x14:dataValidation>
        <x14:dataValidation type="list" allowBlank="1" showInputMessage="1" showErrorMessage="1" errorTitle="UWAGA" error="Wybierz z listy rozwiajnej" prompt="Skorzystaj z listy rozwijanej. Pojęcia Beneficjenta i Realizatora należy rozumieć jak we wniosku o dofinansoanie projektu." xr:uid="{00000000-0002-0000-0000-00000D000000}">
          <x14:formula1>
            <xm:f>listy!$C$3:$C$4</xm:f>
          </x14:formula1>
          <xm:sqref>C25</xm:sqref>
        </x14:dataValidation>
        <x14:dataValidation type="list" allowBlank="1" showInputMessage="1" showErrorMessage="1" errorTitle="UWAGA" error="Wybierz z listy rozwijanej." prompt="Wybierz z listy rozwijanej." xr:uid="{00000000-0002-0000-0000-00000E000000}">
          <x14:formula1>
            <xm:f>listy!$I$3:$I$4</xm:f>
          </x14:formula1>
          <xm:sqref>C27</xm:sqref>
        </x14:dataValidation>
        <x14:dataValidation type="list" allowBlank="1" showInputMessage="1" showErrorMessage="1" errorTitle="UWAGA" error="Wybierz z listy rozwijanej." prompt="Wybierz z listy rozwiajanej." xr:uid="{00000000-0002-0000-0000-00000F000000}">
          <x14:formula1>
            <xm:f>listy!$K$3:$K$4</xm:f>
          </x14:formula1>
          <xm:sqref>C28</xm:sqref>
        </x14:dataValidation>
        <x14:dataValidation type="list" allowBlank="1" showInputMessage="1" showErrorMessage="1" errorTitle="UWAGA" error="Wybierz z listy rozwijanej." promptTitle="Zmiana wynagrodzenia wykonawcy" prompt="Skorzystaj z listy rozwijanej. Wybierz TAK nawet jeśli wynagrodzenie wykonawcy uległo zmniejszeniu. Jeżeli zawarto więcej niż jeden kontrakt (zamówienie udzielone w częściach) wybierz TAK jeśli zmieniła się wartośc choć jednego kontraktu." xr:uid="{00000000-0002-0000-0000-000010000000}">
          <x14:formula1>
            <xm:f>listy!$A$8:$A$9</xm:f>
          </x14:formula1>
          <xm:sqref>C31</xm:sqref>
        </x14:dataValidation>
        <x14:dataValidation type="list" allowBlank="1" showInputMessage="1" showErrorMessage="1" errorTitle="UWAGA" error="Wybierz z listy rozwijanej." promptTitle="Zmiana terminu realizacji" prompt="Wybierz listy rozwijanej. Jeżeli zawarto więcej niż jeden kontrakt wybierz tak jeśli termin został wydłużony choć w jednym z nich." xr:uid="{00000000-0002-0000-0000-000011000000}">
          <x14:formula1>
            <xm:f>listy!$C$8:$C$9</xm:f>
          </x14:formula1>
          <xm:sqref>C32</xm:sqref>
        </x14:dataValidation>
        <x14:dataValidation type="list" allowBlank="1" showInputMessage="1" showErrorMessage="1" errorTitle="UWAGA" error="Wybierz z listy rozwijanej." promptTitle="Baza konkurencyjności" prompt="Wybierz z listy rozwijanej." xr:uid="{00000000-0002-0000-0000-000012000000}">
          <x14:formula1>
            <xm:f>listy!$E$3:$E$4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workbookViewId="0">
      <selection activeCell="H15" sqref="H15"/>
    </sheetView>
  </sheetViews>
  <sheetFormatPr defaultRowHeight="14.45"/>
  <cols>
    <col min="1" max="1" width="22.42578125" bestFit="1" customWidth="1"/>
    <col min="2" max="2" width="3.85546875" customWidth="1"/>
    <col min="3" max="3" width="35.5703125" bestFit="1" customWidth="1"/>
    <col min="4" max="4" width="3.5703125" customWidth="1"/>
    <col min="5" max="5" width="41.140625" bestFit="1" customWidth="1"/>
    <col min="6" max="6" width="4.28515625" customWidth="1"/>
    <col min="7" max="7" width="20.5703125" bestFit="1" customWidth="1"/>
    <col min="8" max="8" width="3.42578125" customWidth="1"/>
    <col min="9" max="9" width="28.42578125" bestFit="1" customWidth="1"/>
    <col min="10" max="10" width="3.140625" customWidth="1"/>
    <col min="11" max="11" width="17" bestFit="1" customWidth="1"/>
    <col min="12" max="12" width="2.85546875" customWidth="1"/>
    <col min="13" max="15" width="14.7109375" customWidth="1"/>
  </cols>
  <sheetData>
    <row r="2" spans="1:15">
      <c r="A2" s="16" t="s">
        <v>40</v>
      </c>
      <c r="B2" s="16"/>
      <c r="C2" s="16" t="s">
        <v>41</v>
      </c>
      <c r="D2" s="16"/>
      <c r="E2" s="16" t="s">
        <v>42</v>
      </c>
      <c r="F2" s="16"/>
      <c r="G2" s="16" t="s">
        <v>43</v>
      </c>
      <c r="H2" s="16"/>
      <c r="I2" s="16" t="s">
        <v>44</v>
      </c>
      <c r="J2" s="16"/>
      <c r="K2" s="16" t="s">
        <v>45</v>
      </c>
      <c r="L2" s="16"/>
      <c r="M2" s="17">
        <v>0.01</v>
      </c>
      <c r="N2" s="17">
        <v>199999.99</v>
      </c>
      <c r="O2" s="18">
        <v>1</v>
      </c>
    </row>
    <row r="3" spans="1:15">
      <c r="A3" s="16" t="s">
        <v>46</v>
      </c>
      <c r="B3" s="16"/>
      <c r="C3" s="16" t="s">
        <v>47</v>
      </c>
      <c r="D3" s="16"/>
      <c r="E3" s="16" t="s">
        <v>46</v>
      </c>
      <c r="F3" s="16"/>
      <c r="G3" s="16" t="s">
        <v>46</v>
      </c>
      <c r="H3" s="16"/>
      <c r="I3" s="16" t="s">
        <v>46</v>
      </c>
      <c r="J3" s="16"/>
      <c r="K3" s="16" t="s">
        <v>48</v>
      </c>
      <c r="L3" s="16"/>
      <c r="M3" s="17">
        <v>200000</v>
      </c>
      <c r="N3" s="17">
        <v>999999.99</v>
      </c>
      <c r="O3" s="18">
        <v>2</v>
      </c>
    </row>
    <row r="4" spans="1:15">
      <c r="A4" s="16" t="s">
        <v>49</v>
      </c>
      <c r="B4" s="16"/>
      <c r="C4" s="16" t="s">
        <v>50</v>
      </c>
      <c r="D4" s="16"/>
      <c r="E4" s="16" t="s">
        <v>49</v>
      </c>
      <c r="F4" s="16"/>
      <c r="G4" s="16" t="s">
        <v>49</v>
      </c>
      <c r="H4" s="16"/>
      <c r="I4" s="16" t="s">
        <v>49</v>
      </c>
      <c r="J4" s="16"/>
      <c r="K4" s="16" t="s">
        <v>49</v>
      </c>
      <c r="L4" s="16"/>
      <c r="M4" s="17">
        <v>1000000</v>
      </c>
      <c r="N4" s="17"/>
      <c r="O4" s="18">
        <v>3</v>
      </c>
    </row>
    <row r="5" spans="1: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8"/>
    </row>
    <row r="6" spans="1:15">
      <c r="A6" s="16"/>
      <c r="B6" s="16"/>
      <c r="C6" s="16"/>
      <c r="D6" s="16"/>
      <c r="E6" s="16" t="s">
        <v>51</v>
      </c>
      <c r="F6" s="16"/>
      <c r="G6" s="16"/>
      <c r="H6" s="16"/>
      <c r="I6" s="16"/>
      <c r="J6" s="16"/>
      <c r="K6" s="16"/>
      <c r="L6" s="16"/>
      <c r="M6" s="17"/>
      <c r="N6" s="17"/>
      <c r="O6" s="18"/>
    </row>
    <row r="7" spans="1:15">
      <c r="A7" s="16" t="s">
        <v>52</v>
      </c>
      <c r="B7" s="16"/>
      <c r="C7" s="16" t="s">
        <v>53</v>
      </c>
      <c r="D7" s="16"/>
      <c r="E7" s="16" t="s">
        <v>54</v>
      </c>
      <c r="F7" s="16"/>
      <c r="G7" s="16"/>
      <c r="H7" s="16"/>
      <c r="I7" s="16"/>
      <c r="J7" s="16">
        <v>12</v>
      </c>
      <c r="K7" s="19">
        <v>0.6</v>
      </c>
      <c r="L7" s="16"/>
      <c r="M7" s="17"/>
      <c r="N7" s="17"/>
      <c r="O7" s="16"/>
    </row>
    <row r="8" spans="1:15">
      <c r="A8" s="16" t="s">
        <v>46</v>
      </c>
      <c r="B8" s="16"/>
      <c r="C8" s="16" t="s">
        <v>46</v>
      </c>
      <c r="D8" s="16"/>
      <c r="E8" s="16" t="s">
        <v>55</v>
      </c>
      <c r="F8" s="16"/>
      <c r="G8" s="16"/>
      <c r="H8" s="16"/>
      <c r="I8" s="20">
        <v>0</v>
      </c>
      <c r="J8" s="16"/>
      <c r="K8" s="16">
        <f>J7*K7</f>
        <v>7.1999999999999993</v>
      </c>
      <c r="L8" s="16"/>
      <c r="M8" s="16"/>
      <c r="N8" s="16"/>
      <c r="O8" s="16"/>
    </row>
    <row r="9" spans="1:15">
      <c r="A9" s="16" t="s">
        <v>49</v>
      </c>
      <c r="B9" s="16"/>
      <c r="C9" s="16" t="s">
        <v>49</v>
      </c>
      <c r="D9" s="16"/>
      <c r="E9" s="16"/>
      <c r="F9" s="16"/>
      <c r="G9" s="16"/>
      <c r="H9" s="16"/>
      <c r="I9" s="16"/>
      <c r="J9" s="16"/>
      <c r="K9" s="18">
        <v>7</v>
      </c>
      <c r="L9" s="16"/>
      <c r="M9" s="16"/>
      <c r="N9" s="16"/>
      <c r="O9" s="16"/>
    </row>
    <row r="10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>
      <c r="A14" s="16"/>
      <c r="B14" s="16"/>
      <c r="C14" s="16"/>
      <c r="D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sheetProtection algorithmName="SHA-512" hashValue="y9UNVADQw6EjnaBAUt1xyKI2pMGhWtXw0JZc71YSDRYw6OObJJOecaEJa42G1krFO58Elq1qdQG5TEDckWg3gA==" saltValue="GqW1bRRYKkoe++VTlvdrCQ==" spinCount="100000" sheet="1" objects="1" scenarios="1"/>
  <pageMargins left="0.7" right="0.7" top="0.75" bottom="0.75" header="0.3" footer="0.3"/>
  <pageSetup paperSize="9" orientation="portrait" verticalDpi="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30F5DB-E007-4A92-A4BC-E5C58038CC22}"/>
</file>

<file path=customXml/itemProps2.xml><?xml version="1.0" encoding="utf-8"?>
<ds:datastoreItem xmlns:ds="http://schemas.openxmlformats.org/officeDocument/2006/customXml" ds:itemID="{B2AA0F2D-B7F9-4B98-A606-4976C048A76C}"/>
</file>

<file path=customXml/itemProps3.xml><?xml version="1.0" encoding="utf-8"?>
<ds:datastoreItem xmlns:ds="http://schemas.openxmlformats.org/officeDocument/2006/customXml" ds:itemID="{4F8CE9E9-DDED-42AF-BE80-271609588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ryzka dla zamówienia zasada konkurencyjności</dc:title>
  <dc:subject>Matryca Ryzyka</dc:subject>
  <dc:creator/>
  <cp:keywords>FE SL 2021 2027</cp:keywords>
  <dc:description/>
  <cp:lastModifiedBy>Solecka-Szponar Paulina</cp:lastModifiedBy>
  <cp:revision/>
  <dcterms:created xsi:type="dcterms:W3CDTF">2015-06-05T18:19:34Z</dcterms:created>
  <dcterms:modified xsi:type="dcterms:W3CDTF">2025-04-08T08:37:29Z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